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KOLMIO\ORGANISATION\Covid19\"/>
    </mc:Choice>
  </mc:AlternateContent>
  <bookViews>
    <workbookView xWindow="0" yWindow="0" windowWidth="28800" windowHeight="12000"/>
  </bookViews>
  <sheets>
    <sheet name="Aides" sheetId="1" r:id="rId1"/>
  </sheets>
  <definedNames>
    <definedName name="_xlnm.Print_Area" localSheetId="0">Aides!$A$1:$E$41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 l="1"/>
  <c r="C20" i="1"/>
  <c r="C19" i="1" l="1"/>
  <c r="C17" i="1" l="1"/>
  <c r="C18" i="1" l="1"/>
  <c r="C34" i="1" l="1"/>
  <c r="C33" i="1" l="1"/>
</calcChain>
</file>

<file path=xl/sharedStrings.xml><?xml version="1.0" encoding="utf-8"?>
<sst xmlns="http://schemas.openxmlformats.org/spreadsheetml/2006/main" count="96" uniqueCount="70">
  <si>
    <t>Oui</t>
  </si>
  <si>
    <t>Non</t>
  </si>
  <si>
    <t>Commerciale</t>
  </si>
  <si>
    <t>Artisanale</t>
  </si>
  <si>
    <t>Industrielle</t>
  </si>
  <si>
    <t>Libérale</t>
  </si>
  <si>
    <t>Santé</t>
  </si>
  <si>
    <t>&lt;= 5</t>
  </si>
  <si>
    <t>&lt;= 2 Millions</t>
  </si>
  <si>
    <t>&lt;= 4 Millions</t>
  </si>
  <si>
    <t>&gt; 4 Millions</t>
  </si>
  <si>
    <t>Avez-vous une activité de détail non-alimentaire ou de soins à la personne ?</t>
  </si>
  <si>
    <t>Réponse</t>
  </si>
  <si>
    <t>CDD 2 Mois de l'Etat</t>
  </si>
  <si>
    <t>Aide remboursable destinée à remédier aux difficultés financières temporaires liées au COVID-19</t>
  </si>
  <si>
    <t>Nouvelle aide d’urgence à destination des travailleurs indépendants (3000, 3500 ou 4000€)</t>
  </si>
  <si>
    <t>Aide de 12.500€ pour les entreprises occupant entre 10 et 20 salariés</t>
  </si>
  <si>
    <t>Fonds de relance et de solidarité</t>
  </si>
  <si>
    <t>Aide de redémarrage pour le commerce de détail en magasin</t>
  </si>
  <si>
    <t>Aide de 5.000€ pour les micro-entreprises (moins de 10 salariés) : Urgence</t>
  </si>
  <si>
    <t>Aide de 5.000€ pour les micro-entreprises (moins de 10 salariés) : Complémentaire</t>
  </si>
  <si>
    <t>&lt; 250</t>
  </si>
  <si>
    <t>&gt; 250</t>
  </si>
  <si>
    <t>Etes-vous indépendant à titre principal et impacté par la crise COVID ?</t>
  </si>
  <si>
    <t>Quel type d'indépendant êtes-vous ?</t>
  </si>
  <si>
    <t>Gérant SARL(S)</t>
  </si>
  <si>
    <t>Administrateur-délégué SA</t>
  </si>
  <si>
    <t>Artisan</t>
  </si>
  <si>
    <t>Commerçant</t>
  </si>
  <si>
    <t>Assurance - Profession Libérale</t>
  </si>
  <si>
    <t>Paramédical - Profession Libérale</t>
  </si>
  <si>
    <t>&lt; 1071€</t>
  </si>
  <si>
    <t>&gt;= 1071€ et &lt;= 3212,98€</t>
  </si>
  <si>
    <t>&gt; 3212,98€ et &lt;= 4283,98€</t>
  </si>
  <si>
    <t>&gt; 4283,98€ et &lt;= 5354,98€</t>
  </si>
  <si>
    <t>&gt; 5354,98€</t>
  </si>
  <si>
    <t>Professionnels de la santé</t>
  </si>
  <si>
    <t>&lt; 10</t>
  </si>
  <si>
    <t>&gt;= 10</t>
  </si>
  <si>
    <t>Sociétés</t>
  </si>
  <si>
    <t>Indépendants</t>
  </si>
  <si>
    <t>Aides pour les Indépendants</t>
  </si>
  <si>
    <t>Aides pour les Sociétés</t>
  </si>
  <si>
    <t>Obsolète (fini au 29/05/2020)</t>
  </si>
  <si>
    <t>&gt;5 et &lt;= 9</t>
  </si>
  <si>
    <t>&gt;= 10 et &lt;= 20</t>
  </si>
  <si>
    <t>Limite</t>
  </si>
  <si>
    <t>Quel type d'activité exercez-vous ?</t>
  </si>
  <si>
    <t>Combien d'équivalents temps plein avez-vous dans votre entreprise ?</t>
  </si>
  <si>
    <t>https://kolmio.lu/fr/actualites/comment-limiter-l-impact-du-coronavirus-sur-mon-entreprise</t>
  </si>
  <si>
    <t>info@kolmio.lu</t>
  </si>
  <si>
    <t>A combien s'élève 1/12ème de votre revenu cotisable 2019 + pension éventuelle ?</t>
  </si>
  <si>
    <t>Etiez-vous encore fermés au 20/05 ?</t>
  </si>
  <si>
    <t>Ai-je droit à cette aide ?</t>
  </si>
  <si>
    <t>Plus d'informations sur les aides disponibles</t>
  </si>
  <si>
    <t>Nous contacter</t>
  </si>
  <si>
    <t>A quelles aides de l'Etat luxembourgeois ai-je droit pour ma Société et Moi-même ?</t>
  </si>
  <si>
    <t>Quel est votre total bilantaire 2019 ?</t>
  </si>
  <si>
    <t>Fonds d'urgence à destination des indépendants (2.500€)</t>
  </si>
  <si>
    <t>Autres - Prof. Lib. (sauf prof. de la santé et financiers)</t>
  </si>
  <si>
    <t>15/07/2020 (à confirmer)</t>
  </si>
  <si>
    <t>Non-communiqué</t>
  </si>
  <si>
    <t>Votre société a-t-elle été / est-elle impactée par le Covid ?</t>
  </si>
  <si>
    <t>Votre société était-elle en difficulté avant le 1er janvier 2020 ?</t>
  </si>
  <si>
    <t>Votre activité a-t-elle dû être interrompue à cause du Règlement Grand-Ducal du 18/3 ?</t>
  </si>
  <si>
    <t>Votre chiffre d'affaire annuel est-il &gt; 15.000€ ?</t>
  </si>
  <si>
    <t>Etes-vous affilié comme employeur ?</t>
  </si>
  <si>
    <t>Votre perte en chiffre d'affaire est-elle &gt; 25% du 01/06 au 30/06/2020, comparée à juin 2019 ?</t>
  </si>
  <si>
    <t>Votre perte en chiffre d'affaire est-elle &gt; 50% du 15/04 au 15/05/2020, comparée à 1/12ème de 2019 ?</t>
  </si>
  <si>
    <t>15/06/2020 (à confirmer)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</si>
</sst>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00088"/>
      <name val="Trebuchet MS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b/>
      <sz val="16"/>
      <color rgb="FFFFFF00"/>
      <name val="Trebuchet MS"/>
      <family val="2"/>
    </font>
    <font>
      <sz val="9"/>
      <color theme="1"/>
      <name val="Trebuchet MS"/>
      <family val="2"/>
    </font>
    <font>
      <u/>
      <sz val="11"/>
      <color rgb="FFF0008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5ED"/>
        <bgColor indexed="64"/>
      </patternFill>
    </fill>
    <fill>
      <patternFill patternType="solid">
        <fgColor rgb="FFF0008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6" fillId="5" borderId="0" xfId="0" applyFont="1" applyFill="1"/>
    <xf numFmtId="0" fontId="7" fillId="2" borderId="0" xfId="1" applyFont="1" applyFill="1" applyBorder="1" applyAlignment="1" applyProtection="1">
      <alignment vertical="center"/>
    </xf>
    <xf numFmtId="0" fontId="6" fillId="3" borderId="1" xfId="0" applyFont="1" applyFill="1" applyBorder="1" applyProtection="1">
      <protection locked="0"/>
    </xf>
    <xf numFmtId="0" fontId="6" fillId="5" borderId="3" xfId="0" applyFont="1" applyFill="1" applyBorder="1"/>
    <xf numFmtId="0" fontId="6" fillId="5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6" fillId="0" borderId="0" xfId="0" applyFont="1" applyBorder="1" applyProtection="1"/>
    <xf numFmtId="0" fontId="6" fillId="2" borderId="0" xfId="0" applyFont="1" applyFill="1" applyBorder="1"/>
    <xf numFmtId="0" fontId="6" fillId="0" borderId="0" xfId="0" applyFont="1" applyBorder="1"/>
    <xf numFmtId="0" fontId="2" fillId="5" borderId="3" xfId="0" applyFont="1" applyFill="1" applyBorder="1" applyAlignment="1" applyProtection="1">
      <alignment vertical="center"/>
    </xf>
    <xf numFmtId="0" fontId="6" fillId="5" borderId="4" xfId="0" applyFont="1" applyFill="1" applyBorder="1"/>
    <xf numFmtId="0" fontId="6" fillId="5" borderId="2" xfId="0" applyFont="1" applyFill="1" applyBorder="1"/>
    <xf numFmtId="0" fontId="6" fillId="5" borderId="0" xfId="0" applyFont="1" applyFill="1" applyBorder="1" applyAlignment="1">
      <alignment horizontal="right"/>
    </xf>
    <xf numFmtId="14" fontId="6" fillId="5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</xf>
  </cellXfs>
  <cellStyles count="2">
    <cellStyle name="Lien hypertexte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0088"/>
      <color rgb="FFFFD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5824" cy="77552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4" cy="775520"/>
        </a:xfrm>
        <a:prstGeom prst="rect">
          <a:avLst/>
        </a:prstGeom>
      </xdr:spPr>
    </xdr:pic>
    <xdr:clientData/>
  </xdr:oneCellAnchor>
  <xdr:oneCellAnchor>
    <xdr:from>
      <xdr:col>1</xdr:col>
      <xdr:colOff>1190624</xdr:colOff>
      <xdr:row>37</xdr:row>
      <xdr:rowOff>26251</xdr:rowOff>
    </xdr:from>
    <xdr:ext cx="6914847" cy="630973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49" y="7703401"/>
          <a:ext cx="6914847" cy="630973"/>
        </a:xfrm>
        <a:prstGeom prst="rect">
          <a:avLst/>
        </a:prstGeom>
      </xdr:spPr>
    </xdr:pic>
    <xdr:clientData/>
  </xdr:oneCellAnchor>
  <xdr:twoCellAnchor editAs="oneCell">
    <xdr:from>
      <xdr:col>3</xdr:col>
      <xdr:colOff>204461</xdr:colOff>
      <xdr:row>0</xdr:row>
      <xdr:rowOff>38101</xdr:rowOff>
    </xdr:from>
    <xdr:to>
      <xdr:col>3</xdr:col>
      <xdr:colOff>1781174</xdr:colOff>
      <xdr:row>0</xdr:row>
      <xdr:rowOff>476251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8336" y="38101"/>
          <a:ext cx="157671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olmio.lu" TargetMode="External"/><Relationship Id="rId1" Type="http://schemas.openxmlformats.org/officeDocument/2006/relationships/hyperlink" Target="https://kolmio.lu/fr/actualites/comment-limiter-l-impact-du-coronavirus-sur-mon-entrepri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C4" sqref="C4"/>
    </sheetView>
  </sheetViews>
  <sheetFormatPr baseColWidth="10" defaultColWidth="11.42578125" defaultRowHeight="15" x14ac:dyDescent="0.35"/>
  <cols>
    <col min="1" max="1" width="2.42578125" style="4" customWidth="1"/>
    <col min="2" max="2" width="87.42578125" style="4" bestFit="1" customWidth="1"/>
    <col min="3" max="3" width="45.140625" style="4" bestFit="1" customWidth="1"/>
    <col min="4" max="4" width="28.5703125" style="4" bestFit="1" customWidth="1"/>
    <col min="5" max="5" width="2.42578125" style="4" customWidth="1"/>
    <col min="6" max="11" width="12.7109375" style="4" hidden="1" customWidth="1"/>
    <col min="12" max="12" width="6.42578125" style="4" hidden="1" customWidth="1"/>
    <col min="13" max="13" width="12.7109375" style="4" hidden="1" customWidth="1"/>
    <col min="14" max="16384" width="11.42578125" style="4"/>
  </cols>
  <sheetData>
    <row r="1" spans="1:10" ht="63" customHeight="1" x14ac:dyDescent="0.35">
      <c r="A1" s="20" t="s">
        <v>56</v>
      </c>
      <c r="B1" s="20"/>
      <c r="C1" s="20"/>
      <c r="D1" s="1"/>
      <c r="E1" s="7"/>
    </row>
    <row r="2" spans="1:10" ht="9" customHeight="1" x14ac:dyDescent="0.35">
      <c r="A2" s="8"/>
      <c r="B2" s="3"/>
      <c r="C2" s="3"/>
      <c r="D2" s="3"/>
      <c r="E2" s="7"/>
    </row>
    <row r="3" spans="1:10" ht="21" x14ac:dyDescent="0.35">
      <c r="A3" s="8"/>
      <c r="B3" s="9" t="s">
        <v>39</v>
      </c>
      <c r="C3" s="10" t="s">
        <v>12</v>
      </c>
      <c r="D3" s="10"/>
      <c r="E3" s="7"/>
    </row>
    <row r="4" spans="1:10" x14ac:dyDescent="0.35">
      <c r="A4" s="8"/>
      <c r="B4" s="8" t="s">
        <v>62</v>
      </c>
      <c r="C4" s="6"/>
      <c r="D4" s="8"/>
      <c r="E4" s="7"/>
      <c r="F4" s="4" t="s">
        <v>0</v>
      </c>
      <c r="G4" s="4" t="s">
        <v>1</v>
      </c>
    </row>
    <row r="5" spans="1:10" x14ac:dyDescent="0.35">
      <c r="A5" s="8"/>
      <c r="B5" s="8" t="s">
        <v>63</v>
      </c>
      <c r="C5" s="6"/>
      <c r="D5" s="8"/>
      <c r="E5" s="7"/>
      <c r="F5" s="4" t="s">
        <v>0</v>
      </c>
      <c r="G5" s="4" t="s">
        <v>1</v>
      </c>
    </row>
    <row r="6" spans="1:10" x14ac:dyDescent="0.35">
      <c r="A6" s="8"/>
      <c r="B6" s="8" t="s">
        <v>47</v>
      </c>
      <c r="C6" s="6"/>
      <c r="D6" s="8"/>
      <c r="E6" s="7"/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</row>
    <row r="7" spans="1:10" x14ac:dyDescent="0.35">
      <c r="A7" s="8"/>
      <c r="B7" s="8" t="s">
        <v>64</v>
      </c>
      <c r="C7" s="6"/>
      <c r="D7" s="8"/>
      <c r="E7" s="7"/>
      <c r="F7" s="4" t="s">
        <v>0</v>
      </c>
      <c r="G7" s="4" t="s">
        <v>1</v>
      </c>
    </row>
    <row r="8" spans="1:10" x14ac:dyDescent="0.35">
      <c r="A8" s="8"/>
      <c r="B8" s="8" t="s">
        <v>65</v>
      </c>
      <c r="C8" s="6"/>
      <c r="D8" s="8"/>
      <c r="E8" s="7"/>
      <c r="F8" s="4" t="s">
        <v>0</v>
      </c>
      <c r="G8" s="4" t="s">
        <v>1</v>
      </c>
    </row>
    <row r="9" spans="1:10" x14ac:dyDescent="0.35">
      <c r="A9" s="8"/>
      <c r="B9" s="8" t="s">
        <v>48</v>
      </c>
      <c r="C9" s="6"/>
      <c r="D9" s="8"/>
      <c r="E9" s="7"/>
      <c r="F9" s="4" t="s">
        <v>7</v>
      </c>
      <c r="G9" s="4" t="s">
        <v>44</v>
      </c>
      <c r="H9" s="4" t="s">
        <v>45</v>
      </c>
      <c r="I9" s="4" t="s">
        <v>21</v>
      </c>
      <c r="J9" s="4" t="s">
        <v>22</v>
      </c>
    </row>
    <row r="10" spans="1:10" x14ac:dyDescent="0.35">
      <c r="A10" s="8"/>
      <c r="B10" s="8" t="s">
        <v>57</v>
      </c>
      <c r="C10" s="6"/>
      <c r="D10" s="8"/>
      <c r="E10" s="7"/>
      <c r="F10" s="4" t="s">
        <v>8</v>
      </c>
      <c r="G10" s="4" t="s">
        <v>9</v>
      </c>
      <c r="H10" s="4" t="s">
        <v>10</v>
      </c>
    </row>
    <row r="11" spans="1:10" x14ac:dyDescent="0.35">
      <c r="A11" s="8"/>
      <c r="B11" s="8" t="s">
        <v>66</v>
      </c>
      <c r="C11" s="6"/>
      <c r="D11" s="8"/>
      <c r="E11" s="7"/>
      <c r="F11" s="4" t="s">
        <v>0</v>
      </c>
      <c r="G11" s="4" t="s">
        <v>1</v>
      </c>
    </row>
    <row r="12" spans="1:10" x14ac:dyDescent="0.35">
      <c r="A12" s="8"/>
      <c r="B12" s="8" t="s">
        <v>67</v>
      </c>
      <c r="C12" s="6"/>
      <c r="D12" s="8"/>
      <c r="E12" s="7"/>
      <c r="F12" s="4" t="s">
        <v>0</v>
      </c>
      <c r="G12" s="4" t="s">
        <v>1</v>
      </c>
    </row>
    <row r="13" spans="1:10" x14ac:dyDescent="0.35">
      <c r="A13" s="8"/>
      <c r="B13" s="8" t="s">
        <v>68</v>
      </c>
      <c r="C13" s="6"/>
      <c r="D13" s="8"/>
      <c r="E13" s="7"/>
      <c r="F13" s="4" t="s">
        <v>0</v>
      </c>
      <c r="G13" s="4" t="s">
        <v>1</v>
      </c>
    </row>
    <row r="14" spans="1:10" x14ac:dyDescent="0.35">
      <c r="A14" s="8"/>
      <c r="B14" s="8" t="s">
        <v>52</v>
      </c>
      <c r="C14" s="6"/>
      <c r="D14" s="8"/>
      <c r="E14" s="7"/>
      <c r="F14" s="4" t="s">
        <v>0</v>
      </c>
      <c r="G14" s="4" t="s">
        <v>1</v>
      </c>
    </row>
    <row r="15" spans="1:10" x14ac:dyDescent="0.35">
      <c r="A15" s="8"/>
      <c r="B15" s="8" t="s">
        <v>11</v>
      </c>
      <c r="C15" s="6"/>
      <c r="D15" s="8"/>
      <c r="E15" s="7"/>
      <c r="F15" s="4" t="s">
        <v>0</v>
      </c>
      <c r="G15" s="4" t="s">
        <v>1</v>
      </c>
    </row>
    <row r="16" spans="1:10" ht="18" x14ac:dyDescent="0.35">
      <c r="A16" s="8"/>
      <c r="B16" s="10" t="s">
        <v>42</v>
      </c>
      <c r="C16" s="10" t="s">
        <v>53</v>
      </c>
      <c r="D16" s="10" t="s">
        <v>46</v>
      </c>
      <c r="E16" s="7"/>
    </row>
    <row r="17" spans="1:13" x14ac:dyDescent="0.35">
      <c r="A17" s="8"/>
      <c r="B17" s="8" t="s">
        <v>13</v>
      </c>
      <c r="C17" s="11" t="str">
        <f>IF(AND(C4="Oui",C6=J6),"Oui","Non")</f>
        <v>Non</v>
      </c>
      <c r="D17" s="17" t="s">
        <v>43</v>
      </c>
      <c r="E17" s="7"/>
    </row>
    <row r="18" spans="1:13" x14ac:dyDescent="0.35">
      <c r="A18" s="8"/>
      <c r="B18" s="8" t="s">
        <v>14</v>
      </c>
      <c r="C18" s="11" t="str">
        <f>IF(AND(C4=F4,C5=G5),"Oui","Non")</f>
        <v>Non</v>
      </c>
      <c r="D18" s="18">
        <v>44058</v>
      </c>
      <c r="E18" s="7"/>
    </row>
    <row r="19" spans="1:13" x14ac:dyDescent="0.35">
      <c r="A19" s="8"/>
      <c r="B19" s="8" t="s">
        <v>19</v>
      </c>
      <c r="C19" s="11" t="str">
        <f>IF(AND(C4="Oui",OR(C6=F6,C6=G6),C7="Oui",C8="Oui",OR(C9=F9,C9=G9)),"Oui","Non")</f>
        <v>Non</v>
      </c>
      <c r="D19" s="18" t="s">
        <v>69</v>
      </c>
      <c r="E19" s="7"/>
    </row>
    <row r="20" spans="1:13" x14ac:dyDescent="0.35">
      <c r="A20" s="8"/>
      <c r="B20" s="8" t="s">
        <v>20</v>
      </c>
      <c r="C20" s="11" t="str">
        <f>IF(OR((AND(C4=F4,OR(C6=F6,C6=G6),C7="Oui",C8=F8,OR(C9=F9,C9=G9),C10=F10,C11="Oui")),(AND(C4=F4,OR(C6=F6,C6=G6),C7=G7,C11=F11,C13=F13,OR(C9=F9,C9=G9),C10=F10))),"Oui","Non")</f>
        <v>Non</v>
      </c>
      <c r="D20" s="18" t="s">
        <v>60</v>
      </c>
      <c r="E20" s="7"/>
    </row>
    <row r="21" spans="1:13" x14ac:dyDescent="0.35">
      <c r="A21" s="8"/>
      <c r="B21" s="8" t="s">
        <v>16</v>
      </c>
      <c r="C21" s="11" t="str">
        <f>IF(OR((AND(C4=F4,OR(C6=F6,C6=G6),C7=F7,C8=F8,C9=H9,OR(C10=F10,C10=G10),C11=F11)),(AND(C4=F4,OR(C6=F6,C6=G6),C7=G7,C8=F8,C9=H9,OR(C10=F10,C10=G10),C11=F11,C13=F13))),"Oui","Non")</f>
        <v>Non</v>
      </c>
      <c r="D21" s="18" t="s">
        <v>60</v>
      </c>
      <c r="E21" s="7"/>
    </row>
    <row r="22" spans="1:13" x14ac:dyDescent="0.35">
      <c r="A22" s="8"/>
      <c r="B22" s="8" t="s">
        <v>17</v>
      </c>
      <c r="C22" s="11" t="str">
        <f>IF(AND(C4="Oui",OR(C6=F6,C6=G6),C7="Oui",C14=F14,C12=F12),"Oui - Contactez-nous pour confirmation","Non")</f>
        <v>Non</v>
      </c>
      <c r="D22" s="17" t="s">
        <v>61</v>
      </c>
      <c r="E22" s="7"/>
    </row>
    <row r="23" spans="1:13" x14ac:dyDescent="0.35">
      <c r="A23" s="8"/>
      <c r="B23" s="8" t="s">
        <v>18</v>
      </c>
      <c r="C23" s="11" t="str">
        <f>IF(AND(C4=F4,OR(C6=F6,C6=G6),C7=F7,C15=F15,OR(C9=F9,C9=G9,C9=H9,C9=I9)),"Oui - Contactez-nous pour confirmation","Non")</f>
        <v>Non</v>
      </c>
      <c r="D23" s="17" t="s">
        <v>61</v>
      </c>
      <c r="E23" s="7"/>
    </row>
    <row r="24" spans="1:13" ht="9" customHeight="1" x14ac:dyDescent="0.35">
      <c r="A24" s="8"/>
      <c r="B24" s="3"/>
      <c r="C24" s="3"/>
      <c r="D24" s="3"/>
      <c r="E24" s="7"/>
    </row>
    <row r="25" spans="1:13" x14ac:dyDescent="0.35">
      <c r="A25" s="8"/>
      <c r="B25" s="12"/>
      <c r="C25" s="12"/>
      <c r="D25" s="12"/>
      <c r="E25" s="7"/>
    </row>
    <row r="26" spans="1:13" ht="9" customHeight="1" x14ac:dyDescent="0.35">
      <c r="A26" s="8"/>
      <c r="B26" s="3"/>
      <c r="C26" s="3"/>
      <c r="D26" s="3"/>
      <c r="E26" s="7"/>
    </row>
    <row r="27" spans="1:13" ht="21" x14ac:dyDescent="0.35">
      <c r="A27" s="8"/>
      <c r="B27" s="9" t="s">
        <v>40</v>
      </c>
      <c r="C27" s="10" t="s">
        <v>12</v>
      </c>
      <c r="D27" s="10"/>
      <c r="E27" s="7"/>
    </row>
    <row r="28" spans="1:13" x14ac:dyDescent="0.35">
      <c r="A28" s="8"/>
      <c r="B28" s="8" t="s">
        <v>23</v>
      </c>
      <c r="C28" s="6"/>
      <c r="D28" s="8"/>
      <c r="E28" s="7"/>
      <c r="F28" s="4" t="s">
        <v>0</v>
      </c>
      <c r="G28" s="4" t="s">
        <v>1</v>
      </c>
    </row>
    <row r="29" spans="1:13" x14ac:dyDescent="0.35">
      <c r="A29" s="8"/>
      <c r="B29" s="8" t="s">
        <v>24</v>
      </c>
      <c r="C29" s="6"/>
      <c r="D29" s="8"/>
      <c r="E29" s="7"/>
      <c r="F29" s="4" t="s">
        <v>25</v>
      </c>
      <c r="G29" s="4" t="s">
        <v>26</v>
      </c>
      <c r="H29" s="4" t="s">
        <v>36</v>
      </c>
      <c r="I29" s="4" t="s">
        <v>29</v>
      </c>
      <c r="J29" s="4" t="s">
        <v>30</v>
      </c>
      <c r="K29" s="4" t="s">
        <v>59</v>
      </c>
      <c r="L29" s="4" t="s">
        <v>27</v>
      </c>
      <c r="M29" s="4" t="s">
        <v>28</v>
      </c>
    </row>
    <row r="30" spans="1:13" x14ac:dyDescent="0.35">
      <c r="A30" s="8"/>
      <c r="B30" s="8" t="s">
        <v>48</v>
      </c>
      <c r="C30" s="6"/>
      <c r="D30" s="8"/>
      <c r="E30" s="7"/>
      <c r="F30" s="4" t="s">
        <v>37</v>
      </c>
      <c r="G30" s="4" t="s">
        <v>38</v>
      </c>
    </row>
    <row r="31" spans="1:13" x14ac:dyDescent="0.35">
      <c r="A31" s="8"/>
      <c r="B31" s="8" t="s">
        <v>51</v>
      </c>
      <c r="C31" s="6"/>
      <c r="D31" s="8"/>
      <c r="E31" s="7"/>
      <c r="F31" s="4" t="s">
        <v>31</v>
      </c>
      <c r="G31" s="4" t="s">
        <v>32</v>
      </c>
      <c r="H31" s="4" t="s">
        <v>33</v>
      </c>
      <c r="I31" s="4" t="s">
        <v>34</v>
      </c>
      <c r="J31" s="4" t="s">
        <v>35</v>
      </c>
    </row>
    <row r="32" spans="1:13" ht="18" x14ac:dyDescent="0.35">
      <c r="A32" s="8"/>
      <c r="B32" s="10" t="s">
        <v>41</v>
      </c>
      <c r="C32" s="10" t="s">
        <v>53</v>
      </c>
      <c r="D32" s="10" t="s">
        <v>46</v>
      </c>
      <c r="E32" s="7"/>
    </row>
    <row r="33" spans="1:5" x14ac:dyDescent="0.35">
      <c r="A33" s="8"/>
      <c r="B33" s="8" t="s">
        <v>58</v>
      </c>
      <c r="C33" s="13" t="str">
        <f>IF(AND(C28=F28,OR(C29=F29,C29=G29,C29=J29,C29=K29,C29=L29,C29=M29),C30=F30,OR(C31=F31,C31=G31,C31=H31,C31=I31),C19="Non"),"Oui","Non")</f>
        <v>Non</v>
      </c>
      <c r="D33" s="18" t="s">
        <v>60</v>
      </c>
      <c r="E33" s="7"/>
    </row>
    <row r="34" spans="1:5" x14ac:dyDescent="0.35">
      <c r="A34" s="8"/>
      <c r="B34" s="8" t="s">
        <v>15</v>
      </c>
      <c r="C34" s="13" t="str">
        <f>IF(C29=H29,"Non",IF(AND(C28=F28,C31=G31),"3000€",IF(AND(C28=F28,C31=H31),"3500€",IF(AND(C28=F28,C31=I31),"4000€",IF(OR(C31=F31,C31=J31),"Non","Non")))))</f>
        <v>Non</v>
      </c>
      <c r="D34" s="18" t="s">
        <v>60</v>
      </c>
      <c r="E34" s="7"/>
    </row>
    <row r="35" spans="1:5" ht="9" customHeight="1" x14ac:dyDescent="0.35">
      <c r="A35" s="8"/>
      <c r="B35" s="3"/>
      <c r="C35" s="3"/>
      <c r="D35" s="3"/>
      <c r="E35" s="7"/>
    </row>
    <row r="36" spans="1:5" ht="18.75" customHeight="1" x14ac:dyDescent="0.35">
      <c r="A36" s="1"/>
      <c r="B36" s="19" t="s">
        <v>54</v>
      </c>
      <c r="C36" s="19"/>
      <c r="D36" s="2" t="s">
        <v>55</v>
      </c>
      <c r="E36" s="14"/>
    </row>
    <row r="37" spans="1:5" ht="18.75" customHeight="1" x14ac:dyDescent="0.35">
      <c r="A37" s="1"/>
      <c r="B37" s="5" t="s">
        <v>49</v>
      </c>
      <c r="C37" s="1"/>
      <c r="D37" s="5" t="s">
        <v>50</v>
      </c>
      <c r="E37" s="14"/>
    </row>
    <row r="38" spans="1:5" ht="18.75" customHeight="1" x14ac:dyDescent="0.35">
      <c r="A38" s="1"/>
      <c r="B38" s="1"/>
      <c r="C38" s="1"/>
      <c r="D38" s="1"/>
      <c r="E38" s="14"/>
    </row>
    <row r="39" spans="1:5" ht="18.75" customHeight="1" x14ac:dyDescent="0.35">
      <c r="A39" s="1"/>
      <c r="B39" s="1"/>
      <c r="C39" s="1"/>
      <c r="D39" s="1"/>
      <c r="E39" s="14"/>
    </row>
    <row r="40" spans="1:5" ht="18.75" x14ac:dyDescent="0.35">
      <c r="A40" s="1"/>
      <c r="B40" s="1"/>
      <c r="C40" s="1"/>
      <c r="D40" s="1"/>
      <c r="E40" s="14"/>
    </row>
    <row r="41" spans="1:5" x14ac:dyDescent="0.35">
      <c r="A41" s="15"/>
      <c r="B41" s="15"/>
      <c r="C41" s="15"/>
      <c r="D41" s="15"/>
      <c r="E41" s="16"/>
    </row>
  </sheetData>
  <sheetProtection algorithmName="SHA-512" hashValue="ffrerTfGKPI1h2TCmi/kXbC1kbVWzL5Xvoc83tUIdXQsbeboLYDdWu3vZ/yDkNZbm0xN5dzX1rDMyjUDixoaWQ==" saltValue="q0lLiv1/c3mQ+1ch5qHO/g==" spinCount="100000" sheet="1" objects="1" scenarios="1" selectLockedCells="1"/>
  <mergeCells count="2">
    <mergeCell ref="B36:C36"/>
    <mergeCell ref="A1:C1"/>
  </mergeCells>
  <conditionalFormatting sqref="C17:C23 C33:C34">
    <cfRule type="cellIs" dxfId="3" priority="3" operator="equal">
      <formula>"Non"</formula>
    </cfRule>
    <cfRule type="cellIs" dxfId="2" priority="4" operator="equal">
      <formula>"Oui"</formula>
    </cfRule>
  </conditionalFormatting>
  <conditionalFormatting sqref="C34">
    <cfRule type="containsText" dxfId="1" priority="2" operator="containsText" text="€">
      <formula>NOT(ISERROR(SEARCH("€",C34)))</formula>
    </cfRule>
  </conditionalFormatting>
  <conditionalFormatting sqref="C1:C1048576">
    <cfRule type="cellIs" dxfId="0" priority="1" operator="equal">
      <formula>"Oui - Contactez-nous pour confirmation"</formula>
    </cfRule>
  </conditionalFormatting>
  <dataValidations count="16">
    <dataValidation type="list" allowBlank="1" showInputMessage="1" showErrorMessage="1" sqref="C4">
      <formula1>$F$4:$G$4</formula1>
    </dataValidation>
    <dataValidation type="list" allowBlank="1" showInputMessage="1" showErrorMessage="1" sqref="C7">
      <formula1>$F$7:$G$7</formula1>
    </dataValidation>
    <dataValidation type="list" allowBlank="1" showInputMessage="1" showErrorMessage="1" sqref="C8">
      <formula1>$F$8:$G$8</formula1>
    </dataValidation>
    <dataValidation type="list" allowBlank="1" showInputMessage="1" showErrorMessage="1" sqref="C10">
      <formula1>$F$10:$H$10</formula1>
    </dataValidation>
    <dataValidation type="list" allowBlank="1" showInputMessage="1" showErrorMessage="1" sqref="C11">
      <formula1>$F$11:$G$11</formula1>
    </dataValidation>
    <dataValidation type="list" allowBlank="1" showInputMessage="1" showErrorMessage="1" sqref="C13">
      <formula1>$F$13:$G$13</formula1>
    </dataValidation>
    <dataValidation type="list" allowBlank="1" showInputMessage="1" showErrorMessage="1" sqref="C14">
      <formula1>$F$14:$G$14</formula1>
    </dataValidation>
    <dataValidation type="list" allowBlank="1" showInputMessage="1" showErrorMessage="1" sqref="C15">
      <formula1>$F$15:$G$15</formula1>
    </dataValidation>
    <dataValidation type="list" allowBlank="1" showInputMessage="1" showErrorMessage="1" sqref="C28">
      <formula1>$F$28:$G$28</formula1>
    </dataValidation>
    <dataValidation type="list" allowBlank="1" showInputMessage="1" showErrorMessage="1" sqref="C29">
      <formula1>$F$29:$M$29</formula1>
    </dataValidation>
    <dataValidation type="list" allowBlank="1" showInputMessage="1" showErrorMessage="1" sqref="C30">
      <formula1>$F$30:$G$30</formula1>
    </dataValidation>
    <dataValidation type="list" allowBlank="1" showInputMessage="1" showErrorMessage="1" sqref="C31">
      <formula1>$F$31:$J$31</formula1>
    </dataValidation>
    <dataValidation type="list" allowBlank="1" showInputMessage="1" showErrorMessage="1" sqref="C6">
      <formula1>$F$6:$J$6</formula1>
    </dataValidation>
    <dataValidation type="list" allowBlank="1" showInputMessage="1" showErrorMessage="1" sqref="C9">
      <formula1>$F$9:$J$9</formula1>
    </dataValidation>
    <dataValidation type="list" allowBlank="1" showInputMessage="1" showErrorMessage="1" sqref="C5">
      <formula1>$F$5:$G$5</formula1>
    </dataValidation>
    <dataValidation type="list" allowBlank="1" showInputMessage="1" showErrorMessage="1" sqref="C12">
      <formula1>$F$12:$G$12</formula1>
    </dataValidation>
  </dataValidations>
  <hyperlinks>
    <hyperlink ref="B37" r:id="rId1"/>
    <hyperlink ref="D37" r:id="rId2"/>
  </hyperlinks>
  <pageMargins left="0.7" right="0.7" top="0.75" bottom="0.75" header="0.3" footer="0.3"/>
  <pageSetup paperSize="9" scale="74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Aides</vt:lpstr>
      <vt:lpstr>Aides!Zone_d_impression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Docquier</dc:creator>
  <cp:lastModifiedBy>Laurent Docquier</cp:lastModifiedBy>
  <cp:lastPrinted>2020-05-28T14:35:13Z</cp:lastPrinted>
  <dcterms:created xsi:type="dcterms:W3CDTF">2020-05-25T14:25:36Z</dcterms:created>
  <dcterms:modified xsi:type="dcterms:W3CDTF">2020-06-09T11:33:21Z</dcterms:modified>
</cp:coreProperties>
</file>