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KOLMIO\ORGANISATION\CORONAVIRUS-BUSINESS\"/>
    </mc:Choice>
  </mc:AlternateContent>
  <workbookProtection workbookAlgorithmName="SHA-512" workbookHashValue="O8DqWzs4oFOIlblRSN+/VqaZTFnsni93ixyeJkPjbsVbRQj8NlI5+5CG2wzYdW1jWPeQvLZqovdolcPRM+tXSQ==" workbookSaltValue="w3ADvJMbIZ3Ru7N4oGbpQw==" workbookSpinCount="100000" lockStructure="1"/>
  <bookViews>
    <workbookView xWindow="-120" yWindow="-120" windowWidth="29040" windowHeight="15840"/>
  </bookViews>
  <sheets>
    <sheet name="Etre confiant dans l'avenir ..." sheetId="1" r:id="rId1"/>
  </sheets>
  <definedNames>
    <definedName name="_xlnm.Print_Area" localSheetId="0">'Etre confiant dans l''avenir ...'!$A$1:$M$42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G35" i="1" l="1"/>
  <c r="F35" i="1"/>
  <c r="D35" i="1"/>
  <c r="O28" i="1" l="1"/>
  <c r="O27" i="1"/>
  <c r="O26" i="1"/>
  <c r="O25" i="1"/>
  <c r="O24" i="1"/>
  <c r="O23" i="1"/>
  <c r="O22" i="1"/>
  <c r="C28" i="1"/>
  <c r="C27" i="1"/>
  <c r="C26" i="1"/>
  <c r="C25" i="1"/>
  <c r="C24" i="1"/>
  <c r="C23" i="1"/>
  <c r="C22" i="1"/>
  <c r="I35" i="1" l="1"/>
  <c r="H35" i="1"/>
  <c r="K35" i="1" s="1"/>
  <c r="J35" i="1" l="1"/>
</calcChain>
</file>

<file path=xl/sharedStrings.xml><?xml version="1.0" encoding="utf-8"?>
<sst xmlns="http://schemas.openxmlformats.org/spreadsheetml/2006/main" count="71" uniqueCount="67">
  <si>
    <t>Quelle est votre masse salariale mensuelle ?</t>
  </si>
  <si>
    <t>de baisse d'activité sur les 3 prochains mois de confinement.</t>
  </si>
  <si>
    <t>Mesures d'aides exceptionnelles</t>
  </si>
  <si>
    <t>Ne remboursez que les intérêts</t>
  </si>
  <si>
    <t>sur vos emprunts</t>
  </si>
  <si>
    <t>Quel est le remboursement mensuel de vos emprunts ?</t>
  </si>
  <si>
    <t>https://kolmio.lu/fr/actualites/comment-limiter-l-impact-du-coronavirus-sur-mon-entreprise</t>
  </si>
  <si>
    <t>Expliquez aussi vos difficultés</t>
  </si>
  <si>
    <t>Visez la satisfaction solidaire</t>
  </si>
  <si>
    <t>Créez la confiance</t>
  </si>
  <si>
    <t>Voitures, matériel à l'arrêt, replanifier vos leasings !</t>
  </si>
  <si>
    <t>Bureaux fermés : diminuer le loyer avec vos propriétaires</t>
  </si>
  <si>
    <t>Nettoyage, maintenance, … services à l'arrêt : stoppez-les.</t>
  </si>
  <si>
    <t>Aujourd'hui</t>
  </si>
  <si>
    <t>Soyez conscient du risque en cascade</t>
  </si>
  <si>
    <t>compte courant temporaire</t>
  </si>
  <si>
    <t>INFORMEZ-VOUS !</t>
  </si>
  <si>
    <t>ANTICIPEZ !</t>
  </si>
  <si>
    <t>Activité réduites</t>
  </si>
  <si>
    <t>Risque "Client"</t>
  </si>
  <si>
    <t>OSEZ DEMANDER !</t>
  </si>
  <si>
    <t>ESTIMEZ LA CONTAGION DU CORONAVIRUS SUR LA SANTE DE VOTRE ENTREPRISE</t>
  </si>
  <si>
    <t>OSEZ AIDER !</t>
  </si>
  <si>
    <t xml:space="preserve"> (Trésorerie estimée sur base de ratios "moyens")</t>
  </si>
  <si>
    <t>MINISTERES</t>
  </si>
  <si>
    <t>BANQUIER</t>
  </si>
  <si>
    <t>CLIENTS</t>
  </si>
  <si>
    <t>FOURNISSEURS</t>
  </si>
  <si>
    <t>GRACE A VOTRE COMPTABILITE DIGITALE, VOUS CONNAISSEZ VOS CHIFFRES CLEFS 2019</t>
  </si>
  <si>
    <t>(*) Vos ventes (chiffre d'affaires) - Vos achats (marchandises, sous-traitance)</t>
  </si>
  <si>
    <t>Quels sont vos coûts de fonctionnement mensuels ?</t>
  </si>
  <si>
    <t>Belgique</t>
  </si>
  <si>
    <t>Luxembourg</t>
  </si>
  <si>
    <t>Chômage</t>
  </si>
  <si>
    <t>(Base 10% des mensualités
Emprunt sur 10 ans remboursé à 50% au taux de 2%)</t>
  </si>
  <si>
    <t>Gain mensuel</t>
  </si>
  <si>
    <t>Taux de TVA</t>
  </si>
  <si>
    <t>Taux d'imposition</t>
  </si>
  <si>
    <t>Report TVA</t>
  </si>
  <si>
    <t>Report Impôts</t>
  </si>
  <si>
    <t>Chômage partiel</t>
  </si>
  <si>
    <t>(Nos estimations sont basées sur ces moyennes)</t>
  </si>
  <si>
    <t>Base</t>
  </si>
  <si>
    <t>Taux Séc.Soc.</t>
  </si>
  <si>
    <t>Report Séc.Soc.</t>
  </si>
  <si>
    <t>Nous estimons que le risque est équivalent à 1 mois de chute d'activité.</t>
  </si>
  <si>
    <t>Que vous rapportent vos activités commerciales en 1 mois ? (*)</t>
  </si>
  <si>
    <t>SOLLICITEZ VOS RELATIONS SOLIDAIRES</t>
  </si>
  <si>
    <t>Gains mensuels</t>
  </si>
  <si>
    <t>Pour un calcul plus précis :</t>
  </si>
  <si>
    <t>info@kolmio.lu</t>
  </si>
  <si>
    <t>KOLMIO vous informe</t>
  </si>
  <si>
    <t>Nous adaptons cette base suivant les décisions …</t>
  </si>
  <si>
    <t>Report Banque</t>
  </si>
  <si>
    <t>10 infos x 4 relations : Combien de temps supporterez-vous la quarantaine ?</t>
  </si>
  <si>
    <t>FAITES RESPIRER VOS LIQUIDITES</t>
  </si>
  <si>
    <t>Vos liquidités tiendront</t>
  </si>
  <si>
    <t>Vos liquidités</t>
  </si>
  <si>
    <t>DANS 3 MOIS</t>
  </si>
  <si>
    <t>PROJECTION</t>
  </si>
  <si>
    <t>AVANT</t>
  </si>
  <si>
    <t>REPORTS</t>
  </si>
  <si>
    <t>Impôts &amp; Sec.Soc</t>
  </si>
  <si>
    <t>PENDANT LE CONFINEMENT (mensuellement)</t>
  </si>
  <si>
    <r>
      <rPr>
        <sz val="11"/>
        <color rgb="FFF00088"/>
        <rFont val="Trebuchet MS"/>
        <family val="2"/>
      </rPr>
      <t>Partagez notre slogan "The way to play more"</t>
    </r>
    <r>
      <rPr>
        <sz val="11"/>
        <color theme="0" tint="-0.499984740745262"/>
        <rFont val="Trebuchet MS"/>
        <family val="2"/>
      </rPr>
      <t xml:space="preserve"> : respectons tous le jeu et nous serons plus sereins demain ! </t>
    </r>
  </si>
  <si>
    <t>Complétez uniquement les cases sur fonds rosé  et votre pays &lt;ICI&gt; :</t>
  </si>
  <si>
    <t>Si besoin, demandez une avance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</si>
</sst>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€&quot;"/>
    <numFmt numFmtId="165" formatCode="0&quot; mois&quot;"/>
    <numFmt numFmtId="166" formatCode="#,##0.0&quot;Mois&quot;"/>
    <numFmt numFmtId="167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0"/>
      <name val="Trebuchet MS"/>
      <family val="2"/>
    </font>
    <font>
      <b/>
      <sz val="14"/>
      <color theme="0"/>
      <name val="Trebuchet MS"/>
      <family val="2"/>
    </font>
    <font>
      <b/>
      <sz val="14"/>
      <color theme="1"/>
      <name val="Trebuchet MS"/>
      <family val="2"/>
    </font>
    <font>
      <b/>
      <sz val="14"/>
      <color rgb="FFF00088"/>
      <name val="Trebuchet MS"/>
      <family val="2"/>
    </font>
    <font>
      <sz val="10"/>
      <color rgb="FFF00088"/>
      <name val="Trebuchet MS"/>
      <family val="2"/>
    </font>
    <font>
      <sz val="11"/>
      <name val="Trebuchet MS"/>
      <family val="2"/>
    </font>
    <font>
      <b/>
      <sz val="9"/>
      <color rgb="FFF00088"/>
      <name val="Trebuchet MS"/>
      <family val="2"/>
    </font>
    <font>
      <sz val="8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rgb="FFF00088"/>
      <name val="Trebuchet MS"/>
      <family val="2"/>
    </font>
    <font>
      <b/>
      <sz val="16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11"/>
      <color rgb="FFF00088"/>
      <name val="Calibri"/>
      <family val="2"/>
      <scheme val="minor"/>
    </font>
    <font>
      <b/>
      <sz val="14"/>
      <color rgb="FFFFFF00"/>
      <name val="Trebuchet MS"/>
      <family val="2"/>
    </font>
    <font>
      <b/>
      <sz val="14"/>
      <color rgb="FF00B050"/>
      <name val="Trebuchet MS"/>
      <family val="2"/>
    </font>
    <font>
      <sz val="14"/>
      <color theme="1"/>
      <name val="Trebuchet MS"/>
      <family val="2"/>
    </font>
    <font>
      <b/>
      <sz val="10"/>
      <name val="Trebuchet MS"/>
      <family val="2"/>
    </font>
    <font>
      <b/>
      <sz val="10"/>
      <color rgb="FFF00088"/>
      <name val="Trebuchet MS"/>
      <family val="2"/>
    </font>
    <font>
      <b/>
      <sz val="12"/>
      <color rgb="FFFF0000"/>
      <name val="Trebuchet MS"/>
      <family val="2"/>
    </font>
    <font>
      <b/>
      <sz val="12"/>
      <color rgb="FF00B050"/>
      <name val="Trebuchet MS"/>
      <family val="2"/>
    </font>
    <font>
      <i/>
      <sz val="8"/>
      <color theme="0" tint="-0.499984740745262"/>
      <name val="Trebuchet MS"/>
      <family val="2"/>
    </font>
    <font>
      <i/>
      <sz val="8"/>
      <name val="Trebuchet MS"/>
      <family val="2"/>
    </font>
    <font>
      <b/>
      <sz val="12"/>
      <color rgb="FFFFC000"/>
      <name val="Trebuchet MS"/>
      <family val="2"/>
    </font>
    <font>
      <sz val="11"/>
      <color theme="0"/>
      <name val="Trebuchet MS"/>
      <family val="2"/>
    </font>
    <font>
      <i/>
      <sz val="10"/>
      <color rgb="FFF00088"/>
      <name val="Trebuchet MS"/>
      <family val="2"/>
    </font>
    <font>
      <sz val="11"/>
      <color rgb="FFF00088"/>
      <name val="Trebuchet MS"/>
      <family val="2"/>
    </font>
    <font>
      <sz val="9"/>
      <name val="Trebuchet MS"/>
      <family val="2"/>
    </font>
    <font>
      <b/>
      <sz val="10"/>
      <color rgb="FF00B050"/>
      <name val="Trebuchet MS"/>
      <family val="2"/>
    </font>
    <font>
      <sz val="8"/>
      <color rgb="FFF00088"/>
      <name val="Trebuchet MS"/>
      <family val="2"/>
    </font>
    <font>
      <b/>
      <sz val="12"/>
      <name val="Trebuchet MS"/>
      <family val="2"/>
    </font>
    <font>
      <b/>
      <sz val="11"/>
      <color rgb="FFFFC000"/>
      <name val="Trebuchet MS"/>
      <family val="2"/>
    </font>
    <font>
      <sz val="11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ED"/>
        <bgColor indexed="64"/>
      </patternFill>
    </fill>
    <fill>
      <patternFill patternType="solid">
        <fgColor rgb="FFF00088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164" fontId="2" fillId="4" borderId="2" xfId="1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164" fontId="6" fillId="3" borderId="0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164" fontId="14" fillId="4" borderId="2" xfId="1" applyNumberFormat="1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2" fillId="3" borderId="0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vertical="center"/>
    </xf>
    <xf numFmtId="0" fontId="22" fillId="5" borderId="0" xfId="0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34" fillId="3" borderId="0" xfId="0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9" fontId="13" fillId="3" borderId="0" xfId="0" applyNumberFormat="1" applyFont="1" applyFill="1" applyBorder="1" applyAlignment="1" applyProtection="1">
      <alignment vertical="center"/>
    </xf>
    <xf numFmtId="165" fontId="10" fillId="3" borderId="0" xfId="1" applyNumberFormat="1" applyFont="1" applyFill="1" applyBorder="1" applyAlignment="1" applyProtection="1">
      <alignment horizontal="right" vertical="center"/>
    </xf>
    <xf numFmtId="9" fontId="10" fillId="3" borderId="0" xfId="0" applyNumberFormat="1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vertical="center"/>
    </xf>
    <xf numFmtId="0" fontId="24" fillId="3" borderId="0" xfId="0" applyFont="1" applyFill="1" applyBorder="1" applyAlignment="1" applyProtection="1">
      <alignment vertical="center"/>
    </xf>
    <xf numFmtId="0" fontId="19" fillId="2" borderId="0" xfId="2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9" fontId="33" fillId="3" borderId="2" xfId="1" applyFont="1" applyFill="1" applyBorder="1" applyAlignment="1" applyProtection="1">
      <alignment horizontal="center" vertical="center"/>
    </xf>
    <xf numFmtId="165" fontId="33" fillId="3" borderId="2" xfId="1" applyNumberFormat="1" applyFont="1" applyFill="1" applyBorder="1" applyAlignment="1" applyProtection="1">
      <alignment horizontal="center" vertical="center"/>
    </xf>
    <xf numFmtId="164" fontId="4" fillId="3" borderId="0" xfId="0" applyNumberFormat="1" applyFont="1" applyFill="1" applyBorder="1" applyAlignment="1" applyProtection="1">
      <alignment vertical="center"/>
    </xf>
    <xf numFmtId="167" fontId="4" fillId="3" borderId="0" xfId="0" applyNumberFormat="1" applyFont="1" applyFill="1" applyBorder="1" applyAlignment="1" applyProtection="1">
      <alignment vertical="center"/>
    </xf>
    <xf numFmtId="0" fontId="20" fillId="5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66" fontId="9" fillId="2" borderId="4" xfId="0" applyNumberFormat="1" applyFont="1" applyFill="1" applyBorder="1" applyAlignment="1" applyProtection="1">
      <alignment horizontal="center" vertical="center"/>
    </xf>
    <xf numFmtId="166" fontId="9" fillId="2" borderId="5" xfId="0" applyNumberFormat="1" applyFont="1" applyFill="1" applyBorder="1" applyAlignment="1" applyProtection="1">
      <alignment horizontal="center" vertical="center"/>
    </xf>
    <xf numFmtId="166" fontId="9" fillId="2" borderId="6" xfId="0" applyNumberFormat="1" applyFont="1" applyFill="1" applyBorder="1" applyAlignment="1" applyProtection="1">
      <alignment horizontal="center" vertical="center"/>
    </xf>
    <xf numFmtId="166" fontId="9" fillId="2" borderId="7" xfId="0" applyNumberFormat="1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164" fontId="8" fillId="4" borderId="4" xfId="1" applyNumberFormat="1" applyFont="1" applyFill="1" applyBorder="1" applyAlignment="1" applyProtection="1">
      <alignment horizontal="center" vertical="center"/>
      <protection locked="0"/>
    </xf>
    <xf numFmtId="164" fontId="8" fillId="4" borderId="5" xfId="1" applyNumberFormat="1" applyFont="1" applyFill="1" applyBorder="1" applyAlignment="1" applyProtection="1">
      <alignment horizontal="center" vertical="center"/>
      <protection locked="0"/>
    </xf>
    <xf numFmtId="164" fontId="8" fillId="4" borderId="6" xfId="1" applyNumberFormat="1" applyFont="1" applyFill="1" applyBorder="1" applyAlignment="1" applyProtection="1">
      <alignment horizontal="center" vertical="center"/>
      <protection locked="0"/>
    </xf>
    <xf numFmtId="164" fontId="8" fillId="4" borderId="7" xfId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</xf>
    <xf numFmtId="0" fontId="19" fillId="2" borderId="0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164" fontId="25" fillId="3" borderId="4" xfId="0" applyNumberFormat="1" applyFont="1" applyFill="1" applyBorder="1" applyAlignment="1" applyProtection="1">
      <alignment horizontal="center" vertical="center" wrapText="1"/>
    </xf>
    <xf numFmtId="164" fontId="25" fillId="3" borderId="6" xfId="0" applyNumberFormat="1" applyFont="1" applyFill="1" applyBorder="1" applyAlignment="1" applyProtection="1">
      <alignment horizontal="center" vertical="center" wrapText="1"/>
    </xf>
    <xf numFmtId="164" fontId="26" fillId="3" borderId="9" xfId="0" applyNumberFormat="1" applyFont="1" applyFill="1" applyBorder="1" applyAlignment="1" applyProtection="1">
      <alignment horizontal="center" vertical="center"/>
    </xf>
    <xf numFmtId="164" fontId="26" fillId="3" borderId="10" xfId="0" applyNumberFormat="1" applyFont="1" applyFill="1" applyBorder="1" applyAlignment="1" applyProtection="1">
      <alignment horizontal="center" vertical="center"/>
    </xf>
    <xf numFmtId="164" fontId="36" fillId="2" borderId="9" xfId="0" applyNumberFormat="1" applyFont="1" applyFill="1" applyBorder="1" applyAlignment="1" applyProtection="1">
      <alignment horizontal="center" vertical="center"/>
      <protection locked="0"/>
    </xf>
    <xf numFmtId="164" fontId="36" fillId="2" borderId="10" xfId="0" applyNumberFormat="1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 applyProtection="1">
      <alignment horizontal="center" vertical="center" wrapText="1"/>
    </xf>
    <xf numFmtId="164" fontId="39" fillId="3" borderId="9" xfId="0" applyNumberFormat="1" applyFont="1" applyFill="1" applyBorder="1" applyAlignment="1" applyProtection="1">
      <alignment horizontal="center" vertical="center"/>
    </xf>
    <xf numFmtId="164" fontId="39" fillId="3" borderId="10" xfId="0" applyNumberFormat="1" applyFont="1" applyFill="1" applyBorder="1" applyAlignment="1" applyProtection="1">
      <alignment horizontal="center" vertical="center"/>
    </xf>
    <xf numFmtId="164" fontId="37" fillId="0" borderId="9" xfId="0" applyNumberFormat="1" applyFont="1" applyBorder="1" applyAlignment="1" applyProtection="1">
      <alignment horizontal="center" vertical="center"/>
    </xf>
    <xf numFmtId="164" fontId="37" fillId="0" borderId="10" xfId="0" applyNumberFormat="1" applyFont="1" applyBorder="1" applyAlignment="1" applyProtection="1">
      <alignment horizontal="center" vertical="center"/>
    </xf>
    <xf numFmtId="164" fontId="29" fillId="3" borderId="9" xfId="0" applyNumberFormat="1" applyFont="1" applyFill="1" applyBorder="1" applyAlignment="1" applyProtection="1">
      <alignment horizontal="center" vertical="center"/>
    </xf>
    <xf numFmtId="164" fontId="29" fillId="3" borderId="10" xfId="0" applyNumberFormat="1" applyFont="1" applyFill="1" applyBorder="1" applyAlignment="1" applyProtection="1">
      <alignment horizontal="center" vertical="center"/>
    </xf>
    <xf numFmtId="0" fontId="38" fillId="6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</xf>
    <xf numFmtId="9" fontId="17" fillId="4" borderId="4" xfId="1" applyFont="1" applyFill="1" applyBorder="1" applyAlignment="1" applyProtection="1">
      <alignment horizontal="center" vertical="center" wrapText="1"/>
      <protection locked="0"/>
    </xf>
    <xf numFmtId="9" fontId="17" fillId="4" borderId="3" xfId="1" applyFont="1" applyFill="1" applyBorder="1" applyAlignment="1" applyProtection="1">
      <alignment horizontal="center" vertical="center" wrapText="1"/>
      <protection locked="0"/>
    </xf>
    <xf numFmtId="9" fontId="17" fillId="4" borderId="5" xfId="1" applyFont="1" applyFill="1" applyBorder="1" applyAlignment="1" applyProtection="1">
      <alignment horizontal="center" vertical="center" wrapText="1"/>
      <protection locked="0"/>
    </xf>
    <xf numFmtId="9" fontId="17" fillId="4" borderId="6" xfId="1" applyFont="1" applyFill="1" applyBorder="1" applyAlignment="1" applyProtection="1">
      <alignment horizontal="center" vertical="center" wrapText="1"/>
      <protection locked="0"/>
    </xf>
    <xf numFmtId="9" fontId="17" fillId="4" borderId="8" xfId="1" applyFont="1" applyFill="1" applyBorder="1" applyAlignment="1" applyProtection="1">
      <alignment horizontal="center" vertical="center" wrapText="1"/>
      <protection locked="0"/>
    </xf>
    <xf numFmtId="9" fontId="17" fillId="4" borderId="7" xfId="1" applyFont="1" applyFill="1" applyBorder="1" applyAlignment="1" applyProtection="1">
      <alignment horizontal="center" vertical="center" wrapText="1"/>
      <protection locked="0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D5ED"/>
      <color rgb="FFF00088"/>
      <color rgb="FFFFD5D5"/>
      <color rgb="FF25FF88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57152</xdr:rowOff>
    </xdr:from>
    <xdr:ext cx="885824" cy="77552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57152"/>
          <a:ext cx="885824" cy="775520"/>
        </a:xfrm>
        <a:prstGeom prst="rect">
          <a:avLst/>
        </a:prstGeom>
      </xdr:spPr>
    </xdr:pic>
    <xdr:clientData/>
  </xdr:oneCellAnchor>
  <xdr:oneCellAnchor>
    <xdr:from>
      <xdr:col>2</xdr:col>
      <xdr:colOff>714375</xdr:colOff>
      <xdr:row>38</xdr:row>
      <xdr:rowOff>76200</xdr:rowOff>
    </xdr:from>
    <xdr:ext cx="7724472" cy="704850"/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43150" y="7896225"/>
          <a:ext cx="7724472" cy="704850"/>
        </a:xfrm>
        <a:prstGeom prst="rect">
          <a:avLst/>
        </a:prstGeom>
      </xdr:spPr>
    </xdr:pic>
    <xdr:clientData/>
  </xdr:oneCellAnchor>
  <xdr:twoCellAnchor>
    <xdr:from>
      <xdr:col>0</xdr:col>
      <xdr:colOff>333375</xdr:colOff>
      <xdr:row>5</xdr:row>
      <xdr:rowOff>28575</xdr:rowOff>
    </xdr:from>
    <xdr:to>
      <xdr:col>6</xdr:col>
      <xdr:colOff>228600</xdr:colOff>
      <xdr:row>12</xdr:row>
      <xdr:rowOff>200025</xdr:rowOff>
    </xdr:to>
    <xdr:sp macro="" textlink="">
      <xdr:nvSpPr>
        <xdr:cNvPr id="3" name="Rectangle avec coin arrondi et coin rogné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33375" y="1028700"/>
          <a:ext cx="5248275" cy="1638300"/>
        </a:xfrm>
        <a:prstGeom prst="snipRoundRect">
          <a:avLst/>
        </a:prstGeom>
        <a:noFill/>
        <a:ln>
          <a:solidFill>
            <a:srgbClr val="F0008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  <xdr:twoCellAnchor>
    <xdr:from>
      <xdr:col>6</xdr:col>
      <xdr:colOff>428625</xdr:colOff>
      <xdr:row>5</xdr:row>
      <xdr:rowOff>28575</xdr:rowOff>
    </xdr:from>
    <xdr:to>
      <xdr:col>12</xdr:col>
      <xdr:colOff>323850</xdr:colOff>
      <xdr:row>12</xdr:row>
      <xdr:rowOff>200025</xdr:rowOff>
    </xdr:to>
    <xdr:sp macro="" textlink="">
      <xdr:nvSpPr>
        <xdr:cNvPr id="6" name="Rectangle avec coin arrondi et coin rogné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781675" y="1028700"/>
          <a:ext cx="5248275" cy="1638300"/>
        </a:xfrm>
        <a:prstGeom prst="snipRoundRect">
          <a:avLst/>
        </a:prstGeom>
        <a:noFill/>
        <a:ln>
          <a:solidFill>
            <a:srgbClr val="F0008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kolmio.lu" TargetMode="External"/><Relationship Id="rId2" Type="http://schemas.openxmlformats.org/officeDocument/2006/relationships/hyperlink" Target="https://kolmio.lu/fr/actualites/comment-limiter-l-impact-du-coronavirus-sur-mon-entreprise" TargetMode="External"/><Relationship Id="rId1" Type="http://schemas.openxmlformats.org/officeDocument/2006/relationships/hyperlink" Target="https://kolmio.lu/fr/actualites/comment-limiter-l-impact-du-coronavirus-sur-mon-entrepri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workbookViewId="0">
      <selection activeCell="F11" sqref="F11"/>
    </sheetView>
  </sheetViews>
  <sheetFormatPr baseColWidth="10" defaultColWidth="11.42578125" defaultRowHeight="16.5" x14ac:dyDescent="0.25"/>
  <cols>
    <col min="1" max="1" width="8.7109375" style="9" customWidth="1"/>
    <col min="2" max="5" width="15.7109375" style="9" customWidth="1"/>
    <col min="6" max="12" width="15.7109375" style="10" customWidth="1"/>
    <col min="13" max="13" width="8.7109375" style="10" customWidth="1"/>
    <col min="14" max="14" width="11.85546875" style="9" bestFit="1" customWidth="1"/>
    <col min="15" max="17" width="15.7109375" style="12" hidden="1" customWidth="1"/>
    <col min="18" max="16384" width="11.42578125" style="9"/>
  </cols>
  <sheetData>
    <row r="1" spans="1:17" s="43" customFormat="1" x14ac:dyDescent="0.25">
      <c r="A1" s="2"/>
      <c r="B1" s="2"/>
      <c r="C1" s="82" t="s">
        <v>54</v>
      </c>
      <c r="D1" s="82"/>
      <c r="E1" s="82"/>
      <c r="F1" s="82"/>
      <c r="G1" s="82"/>
      <c r="H1" s="82"/>
      <c r="I1" s="82"/>
      <c r="J1" s="82"/>
      <c r="K1" s="82"/>
      <c r="L1" s="82"/>
      <c r="M1" s="3"/>
      <c r="O1" s="37"/>
      <c r="P1" s="37"/>
      <c r="Q1" s="37"/>
    </row>
    <row r="2" spans="1:17" s="37" customFormat="1" ht="18.75" customHeight="1" x14ac:dyDescent="0.25">
      <c r="A2" s="4"/>
      <c r="B2" s="4"/>
      <c r="C2" s="82"/>
      <c r="D2" s="82"/>
      <c r="E2" s="82"/>
      <c r="F2" s="82"/>
      <c r="G2" s="82"/>
      <c r="H2" s="82"/>
      <c r="I2" s="82"/>
      <c r="J2" s="82"/>
      <c r="K2" s="82"/>
      <c r="L2" s="82"/>
      <c r="M2" s="5"/>
    </row>
    <row r="3" spans="1:17" s="37" customFormat="1" ht="18.75" x14ac:dyDescent="0.25">
      <c r="A3" s="4"/>
      <c r="B3" s="4"/>
      <c r="C3" s="4"/>
      <c r="D3" s="6"/>
      <c r="E3" s="6"/>
      <c r="F3" s="6"/>
      <c r="G3" s="7" t="s">
        <v>65</v>
      </c>
      <c r="H3" s="29" t="s">
        <v>32</v>
      </c>
      <c r="I3" s="31" t="s">
        <v>23</v>
      </c>
      <c r="J3" s="6"/>
      <c r="K3" s="53"/>
      <c r="L3" s="53"/>
      <c r="M3" s="5"/>
    </row>
    <row r="4" spans="1:17" s="37" customFormat="1" ht="15.75" thickBot="1" x14ac:dyDescent="0.3">
      <c r="A4" s="8"/>
      <c r="B4" s="8"/>
      <c r="C4" s="77"/>
      <c r="D4" s="77"/>
      <c r="E4" s="77"/>
      <c r="F4" s="77"/>
      <c r="G4" s="77"/>
      <c r="H4" s="77"/>
      <c r="I4" s="77"/>
      <c r="J4" s="54"/>
      <c r="K4" s="54"/>
      <c r="L4" s="54"/>
      <c r="M4" s="54"/>
    </row>
    <row r="5" spans="1:17" ht="6" customHeight="1" thickTop="1" x14ac:dyDescent="0.25"/>
    <row r="7" spans="1:17" x14ac:dyDescent="0.25">
      <c r="B7" s="81" t="s">
        <v>28</v>
      </c>
      <c r="C7" s="81"/>
      <c r="D7" s="81"/>
      <c r="E7" s="81"/>
      <c r="F7" s="81"/>
      <c r="H7" s="81" t="s">
        <v>21</v>
      </c>
      <c r="I7" s="81"/>
      <c r="J7" s="81"/>
      <c r="K7" s="81"/>
      <c r="L7" s="81"/>
    </row>
    <row r="8" spans="1:17" x14ac:dyDescent="0.25">
      <c r="B8" s="81"/>
      <c r="C8" s="81"/>
      <c r="D8" s="81"/>
      <c r="E8" s="81"/>
      <c r="F8" s="81"/>
      <c r="H8" s="81"/>
      <c r="I8" s="81"/>
      <c r="J8" s="81"/>
      <c r="K8" s="81"/>
      <c r="L8" s="81"/>
    </row>
    <row r="9" spans="1:17" x14ac:dyDescent="0.25">
      <c r="B9" s="16" t="s">
        <v>46</v>
      </c>
      <c r="F9" s="29">
        <v>106000</v>
      </c>
      <c r="M9" s="13"/>
      <c r="N9" s="14"/>
    </row>
    <row r="10" spans="1:17" s="12" customFormat="1" ht="21" customHeight="1" x14ac:dyDescent="0.25">
      <c r="B10" s="12" t="s">
        <v>30</v>
      </c>
      <c r="F10" s="29">
        <v>35000</v>
      </c>
      <c r="G10" s="51"/>
      <c r="H10" s="51"/>
      <c r="I10" s="98">
        <v>0.2</v>
      </c>
      <c r="J10" s="99"/>
      <c r="K10" s="100"/>
      <c r="L10" s="14"/>
      <c r="M10" s="16"/>
    </row>
    <row r="11" spans="1:17" s="18" customFormat="1" x14ac:dyDescent="0.25">
      <c r="A11" s="9"/>
      <c r="B11" s="12" t="s">
        <v>0</v>
      </c>
      <c r="C11" s="9"/>
      <c r="D11" s="9"/>
      <c r="E11" s="9"/>
      <c r="F11" s="29">
        <v>59890</v>
      </c>
      <c r="G11" s="10"/>
      <c r="H11" s="10"/>
      <c r="I11" s="101"/>
      <c r="J11" s="102"/>
      <c r="K11" s="103"/>
      <c r="L11" s="14"/>
      <c r="M11" s="15"/>
      <c r="O11" s="12"/>
      <c r="P11" s="12"/>
      <c r="Q11" s="38"/>
    </row>
    <row r="12" spans="1:17" x14ac:dyDescent="0.25">
      <c r="B12" s="16" t="s">
        <v>5</v>
      </c>
      <c r="F12" s="29">
        <v>0</v>
      </c>
      <c r="H12" s="65" t="s">
        <v>1</v>
      </c>
      <c r="I12" s="65"/>
      <c r="J12" s="65"/>
      <c r="K12" s="65"/>
      <c r="L12" s="65"/>
      <c r="M12" s="15"/>
    </row>
    <row r="13" spans="1:17" x14ac:dyDescent="0.25">
      <c r="B13" s="30" t="s">
        <v>29</v>
      </c>
      <c r="H13" s="17"/>
      <c r="I13" s="15"/>
      <c r="J13" s="15"/>
      <c r="K13" s="15"/>
      <c r="L13" s="15"/>
      <c r="M13" s="15"/>
    </row>
    <row r="14" spans="1:17" ht="6" customHeight="1" x14ac:dyDescent="0.25">
      <c r="F14" s="17"/>
      <c r="G14" s="17"/>
      <c r="H14" s="17"/>
      <c r="I14" s="15"/>
      <c r="J14" s="15"/>
      <c r="K14" s="15"/>
      <c r="L14" s="15"/>
      <c r="M14" s="15"/>
    </row>
    <row r="15" spans="1:17" s="32" customFormat="1" ht="18.75" x14ac:dyDescent="0.25">
      <c r="B15" s="80" t="s">
        <v>47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O15" s="12"/>
      <c r="P15" s="12"/>
      <c r="Q15" s="12"/>
    </row>
    <row r="16" spans="1:17" s="32" customFormat="1" ht="6" customHeight="1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O16" s="12"/>
      <c r="P16" s="12"/>
      <c r="Q16" s="12"/>
    </row>
    <row r="17" spans="1:17" s="33" customFormat="1" ht="18.75" x14ac:dyDescent="0.25">
      <c r="B17" s="80" t="s">
        <v>24</v>
      </c>
      <c r="C17" s="80"/>
      <c r="D17" s="35"/>
      <c r="E17" s="80" t="s">
        <v>25</v>
      </c>
      <c r="F17" s="80"/>
      <c r="G17" s="35"/>
      <c r="H17" s="80" t="s">
        <v>26</v>
      </c>
      <c r="I17" s="80"/>
      <c r="J17" s="35"/>
      <c r="K17" s="80" t="s">
        <v>27</v>
      </c>
      <c r="L17" s="80"/>
      <c r="O17" s="41"/>
      <c r="P17" s="41"/>
      <c r="Q17" s="41"/>
    </row>
    <row r="18" spans="1:17" s="32" customFormat="1" ht="18.75" x14ac:dyDescent="0.25">
      <c r="B18" s="60" t="s">
        <v>16</v>
      </c>
      <c r="C18" s="60"/>
      <c r="D18" s="34"/>
      <c r="E18" s="60" t="s">
        <v>17</v>
      </c>
      <c r="F18" s="60"/>
      <c r="G18" s="34"/>
      <c r="H18" s="60" t="s">
        <v>22</v>
      </c>
      <c r="I18" s="60"/>
      <c r="J18" s="34"/>
      <c r="K18" s="60" t="s">
        <v>20</v>
      </c>
      <c r="L18" s="60"/>
      <c r="O18" s="41"/>
      <c r="P18" s="41"/>
      <c r="Q18" s="41"/>
    </row>
    <row r="19" spans="1:17" x14ac:dyDescent="0.25">
      <c r="J19" s="12"/>
      <c r="K19" s="12"/>
      <c r="L19" s="12"/>
      <c r="M19" s="17"/>
      <c r="O19" s="41"/>
      <c r="P19" s="41"/>
      <c r="Q19" s="41"/>
    </row>
    <row r="20" spans="1:17" x14ac:dyDescent="0.25">
      <c r="B20" s="78" t="s">
        <v>2</v>
      </c>
      <c r="C20" s="78"/>
      <c r="D20" s="12"/>
      <c r="E20" s="97" t="s">
        <v>3</v>
      </c>
      <c r="F20" s="97"/>
      <c r="G20" s="12"/>
      <c r="H20" s="97" t="s">
        <v>8</v>
      </c>
      <c r="I20" s="97"/>
      <c r="J20" s="12"/>
      <c r="K20" s="79" t="s">
        <v>11</v>
      </c>
      <c r="L20" s="79"/>
      <c r="M20" s="17"/>
      <c r="O20" s="49" t="s">
        <v>52</v>
      </c>
      <c r="P20" s="41"/>
      <c r="Q20" s="41"/>
    </row>
    <row r="21" spans="1:17" x14ac:dyDescent="0.25">
      <c r="B21" s="42" t="s">
        <v>41</v>
      </c>
      <c r="C21" s="40"/>
      <c r="D21" s="12"/>
      <c r="E21" s="61" t="s">
        <v>4</v>
      </c>
      <c r="F21" s="61"/>
      <c r="G21" s="12"/>
      <c r="J21" s="51"/>
      <c r="K21" s="79"/>
      <c r="L21" s="79"/>
      <c r="O21" s="17" t="s">
        <v>42</v>
      </c>
      <c r="P21" s="55" t="s">
        <v>32</v>
      </c>
      <c r="Q21" s="55" t="s">
        <v>31</v>
      </c>
    </row>
    <row r="22" spans="1:17" ht="16.5" customHeight="1" x14ac:dyDescent="0.25">
      <c r="B22" s="40" t="s">
        <v>36</v>
      </c>
      <c r="C22" s="44">
        <f t="shared" ref="C22:C28" si="0">IF($H$3="Luxembourg",P22,Q22)</f>
        <v>0.17</v>
      </c>
      <c r="E22" s="89" t="s">
        <v>34</v>
      </c>
      <c r="F22" s="89"/>
      <c r="G22" s="17"/>
      <c r="H22" s="63" t="s">
        <v>7</v>
      </c>
      <c r="I22" s="63"/>
      <c r="J22" s="51"/>
      <c r="K22" s="47" t="s">
        <v>35</v>
      </c>
      <c r="L22" s="1">
        <v>0</v>
      </c>
      <c r="O22" s="17" t="str">
        <f t="shared" ref="O22:O28" si="1">+B22</f>
        <v>Taux de TVA</v>
      </c>
      <c r="P22" s="56">
        <v>0.17</v>
      </c>
      <c r="Q22" s="56">
        <v>0.21</v>
      </c>
    </row>
    <row r="23" spans="1:17" s="18" customFormat="1" x14ac:dyDescent="0.25">
      <c r="B23" s="40" t="s">
        <v>37</v>
      </c>
      <c r="C23" s="44">
        <f t="shared" si="0"/>
        <v>0.26</v>
      </c>
      <c r="D23" s="12"/>
      <c r="E23" s="89"/>
      <c r="F23" s="89"/>
      <c r="G23" s="51"/>
      <c r="H23" s="63" t="s">
        <v>9</v>
      </c>
      <c r="I23" s="63"/>
      <c r="J23" s="19"/>
      <c r="K23" s="79" t="s">
        <v>10</v>
      </c>
      <c r="L23" s="79"/>
      <c r="M23" s="20"/>
      <c r="O23" s="17" t="str">
        <f t="shared" si="1"/>
        <v>Taux d'imposition</v>
      </c>
      <c r="P23" s="56">
        <v>0.26</v>
      </c>
      <c r="Q23" s="56">
        <v>0.28999999999999998</v>
      </c>
    </row>
    <row r="24" spans="1:17" x14ac:dyDescent="0.25">
      <c r="B24" s="40" t="s">
        <v>43</v>
      </c>
      <c r="C24" s="44">
        <f t="shared" si="0"/>
        <v>0.25</v>
      </c>
      <c r="E24" s="89"/>
      <c r="F24" s="89"/>
      <c r="G24" s="9"/>
      <c r="H24" s="63" t="s">
        <v>14</v>
      </c>
      <c r="I24" s="63"/>
      <c r="J24" s="11"/>
      <c r="K24" s="79"/>
      <c r="L24" s="79"/>
      <c r="O24" s="17" t="str">
        <f t="shared" si="1"/>
        <v>Taux Séc.Soc.</v>
      </c>
      <c r="P24" s="56">
        <v>0.25</v>
      </c>
      <c r="Q24" s="56">
        <v>0.3</v>
      </c>
    </row>
    <row r="25" spans="1:17" x14ac:dyDescent="0.25">
      <c r="B25" s="39" t="s">
        <v>38</v>
      </c>
      <c r="C25" s="45">
        <f t="shared" si="0"/>
        <v>3</v>
      </c>
      <c r="D25" s="12"/>
      <c r="E25" s="65"/>
      <c r="F25" s="65"/>
      <c r="G25" s="51"/>
      <c r="H25" s="9"/>
      <c r="I25" s="9"/>
      <c r="J25" s="51"/>
      <c r="K25" s="47" t="s">
        <v>35</v>
      </c>
      <c r="L25" s="1">
        <v>0</v>
      </c>
      <c r="O25" s="17" t="str">
        <f t="shared" si="1"/>
        <v>Report TVA</v>
      </c>
      <c r="P25" s="57">
        <v>3</v>
      </c>
      <c r="Q25" s="57">
        <v>2</v>
      </c>
    </row>
    <row r="26" spans="1:17" x14ac:dyDescent="0.25">
      <c r="B26" s="39" t="s">
        <v>39</v>
      </c>
      <c r="C26" s="45">
        <f t="shared" si="0"/>
        <v>4</v>
      </c>
      <c r="D26" s="51"/>
      <c r="E26" s="61" t="s">
        <v>66</v>
      </c>
      <c r="F26" s="61"/>
      <c r="G26" s="51"/>
      <c r="H26" s="89" t="s">
        <v>45</v>
      </c>
      <c r="I26" s="89"/>
      <c r="J26" s="51"/>
      <c r="K26" s="79" t="s">
        <v>12</v>
      </c>
      <c r="L26" s="79"/>
      <c r="M26" s="51"/>
      <c r="O26" s="17" t="str">
        <f t="shared" si="1"/>
        <v>Report Impôts</v>
      </c>
      <c r="P26" s="57">
        <v>4</v>
      </c>
      <c r="Q26" s="57">
        <v>2</v>
      </c>
    </row>
    <row r="27" spans="1:17" x14ac:dyDescent="0.25">
      <c r="B27" s="39" t="s">
        <v>44</v>
      </c>
      <c r="C27" s="45">
        <f t="shared" si="0"/>
        <v>3</v>
      </c>
      <c r="D27" s="51"/>
      <c r="E27" s="61" t="s">
        <v>15</v>
      </c>
      <c r="F27" s="61"/>
      <c r="G27" s="51"/>
      <c r="H27" s="89"/>
      <c r="I27" s="89"/>
      <c r="J27" s="51"/>
      <c r="K27" s="79"/>
      <c r="L27" s="79"/>
      <c r="M27" s="51"/>
      <c r="O27" s="17" t="str">
        <f t="shared" si="1"/>
        <v>Report Séc.Soc.</v>
      </c>
      <c r="P27" s="57">
        <v>3</v>
      </c>
      <c r="Q27" s="57">
        <v>2</v>
      </c>
    </row>
    <row r="28" spans="1:17" x14ac:dyDescent="0.25">
      <c r="B28" s="39" t="s">
        <v>40</v>
      </c>
      <c r="C28" s="46">
        <f t="shared" si="0"/>
        <v>0.8</v>
      </c>
      <c r="D28" s="51"/>
      <c r="F28" s="9"/>
      <c r="G28" s="51"/>
      <c r="H28" s="89"/>
      <c r="I28" s="89"/>
      <c r="J28" s="51"/>
      <c r="K28" s="47" t="s">
        <v>35</v>
      </c>
      <c r="L28" s="1">
        <v>0</v>
      </c>
      <c r="O28" s="17" t="str">
        <f t="shared" si="1"/>
        <v>Chômage partiel</v>
      </c>
      <c r="P28" s="56">
        <v>0.8</v>
      </c>
      <c r="Q28" s="56">
        <v>0.7</v>
      </c>
    </row>
    <row r="29" spans="1:17" s="32" customFormat="1" ht="6" customHeight="1" x14ac:dyDescent="0.2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O29" s="12"/>
      <c r="P29" s="12"/>
      <c r="Q29" s="12"/>
    </row>
    <row r="30" spans="1:17" s="32" customFormat="1" ht="18.75" x14ac:dyDescent="0.25">
      <c r="B30" s="96" t="s">
        <v>64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O30" s="12"/>
      <c r="P30" s="12"/>
      <c r="Q30" s="12"/>
    </row>
    <row r="31" spans="1:17" s="18" customFormat="1" ht="6" customHeight="1" x14ac:dyDescent="0.25">
      <c r="A31" s="9"/>
      <c r="B31" s="51"/>
      <c r="C31" s="51"/>
      <c r="D31" s="51"/>
      <c r="E31" s="51"/>
      <c r="F31" s="51"/>
      <c r="G31" s="9"/>
      <c r="H31" s="51"/>
      <c r="I31" s="51"/>
      <c r="J31" s="21"/>
      <c r="K31" s="12"/>
      <c r="L31" s="12"/>
      <c r="M31" s="21"/>
      <c r="O31" s="38"/>
      <c r="P31" s="38"/>
      <c r="Q31" s="38"/>
    </row>
    <row r="32" spans="1:17" x14ac:dyDescent="0.25">
      <c r="B32" s="62" t="s">
        <v>60</v>
      </c>
      <c r="C32" s="62"/>
      <c r="D32" s="62" t="s">
        <v>55</v>
      </c>
      <c r="E32" s="62"/>
      <c r="F32" s="62"/>
      <c r="G32" s="62"/>
      <c r="H32" s="62" t="s">
        <v>61</v>
      </c>
      <c r="I32" s="62"/>
      <c r="J32" s="62" t="s">
        <v>58</v>
      </c>
      <c r="K32" s="62" t="s">
        <v>59</v>
      </c>
      <c r="L32" s="62"/>
      <c r="M32" s="9"/>
      <c r="O32" s="38"/>
      <c r="P32" s="38"/>
    </row>
    <row r="33" spans="1:18" x14ac:dyDescent="0.25">
      <c r="B33" s="62"/>
      <c r="C33" s="62"/>
      <c r="D33" s="62" t="s">
        <v>63</v>
      </c>
      <c r="E33" s="62"/>
      <c r="F33" s="62"/>
      <c r="G33" s="62"/>
      <c r="H33" s="62"/>
      <c r="I33" s="62"/>
      <c r="J33" s="62"/>
      <c r="K33" s="62"/>
      <c r="L33" s="62"/>
      <c r="M33" s="9"/>
      <c r="O33" s="38"/>
      <c r="P33" s="38"/>
    </row>
    <row r="34" spans="1:18" s="18" customFormat="1" x14ac:dyDescent="0.25">
      <c r="A34" s="9"/>
      <c r="B34" s="63" t="s">
        <v>13</v>
      </c>
      <c r="C34" s="63"/>
      <c r="D34" s="48" t="s">
        <v>18</v>
      </c>
      <c r="E34" s="52" t="s">
        <v>33</v>
      </c>
      <c r="F34" s="52" t="s">
        <v>53</v>
      </c>
      <c r="G34" s="52" t="s">
        <v>48</v>
      </c>
      <c r="H34" s="51" t="s">
        <v>19</v>
      </c>
      <c r="I34" s="52" t="s">
        <v>62</v>
      </c>
      <c r="J34" s="52" t="s">
        <v>57</v>
      </c>
      <c r="K34" s="64" t="s">
        <v>56</v>
      </c>
      <c r="L34" s="64"/>
      <c r="M34" s="21"/>
      <c r="O34" s="38"/>
      <c r="P34" s="38"/>
      <c r="Q34" s="38"/>
    </row>
    <row r="35" spans="1:18" s="18" customFormat="1" ht="16.5" customHeight="1" x14ac:dyDescent="0.25">
      <c r="A35" s="9"/>
      <c r="B35" s="71">
        <v>170000</v>
      </c>
      <c r="C35" s="72"/>
      <c r="D35" s="83">
        <f>+(F9*(1-I10)-F10-F11-F12)</f>
        <v>-10090</v>
      </c>
      <c r="E35" s="85">
        <f>+(F11*I10*C28)*0.9/1.13</f>
        <v>7632.0000000000009</v>
      </c>
      <c r="F35" s="92">
        <f>F12*0.9</f>
        <v>0</v>
      </c>
      <c r="G35" s="94">
        <f>+(L22+L25+L28)</f>
        <v>0</v>
      </c>
      <c r="H35" s="90">
        <f>-F9*I10</f>
        <v>-21200</v>
      </c>
      <c r="I35" s="90">
        <f>+(F9-F10-F11-F12)*C23*C26+(F9*(1-I10)-F10)*C22*C25+(F11*I10)/(1+C24)*C24*C27</f>
        <v>44139.199999999997</v>
      </c>
      <c r="J35" s="87">
        <f>+B35+(D35+E35+F35+G35)*3+H35+I35</f>
        <v>185565.2</v>
      </c>
      <c r="K35" s="66">
        <f>IF(SUM(D35:G36)&gt;0,"Cash Flow positif",-(B35+H35+I35)/(SUM(D35:G36)))</f>
        <v>78.494385679414194</v>
      </c>
      <c r="L35" s="67"/>
      <c r="M35" s="21"/>
      <c r="N35" s="58"/>
      <c r="O35" s="38"/>
      <c r="P35" s="38"/>
      <c r="Q35" s="38"/>
    </row>
    <row r="36" spans="1:18" s="18" customFormat="1" ht="16.5" customHeight="1" x14ac:dyDescent="0.25">
      <c r="A36" s="9"/>
      <c r="B36" s="73"/>
      <c r="C36" s="74"/>
      <c r="D36" s="84"/>
      <c r="E36" s="86"/>
      <c r="F36" s="93"/>
      <c r="G36" s="95"/>
      <c r="H36" s="91"/>
      <c r="I36" s="91"/>
      <c r="J36" s="88"/>
      <c r="K36" s="68"/>
      <c r="L36" s="69"/>
      <c r="M36" s="21"/>
      <c r="N36" s="58"/>
      <c r="O36" s="38"/>
      <c r="P36" s="38"/>
      <c r="Q36" s="38"/>
      <c r="R36" s="59"/>
    </row>
    <row r="37" spans="1:18" s="18" customFormat="1" ht="6" customHeight="1" x14ac:dyDescent="0.25">
      <c r="A37" s="9"/>
      <c r="B37" s="22"/>
      <c r="C37" s="22"/>
      <c r="D37" s="9"/>
      <c r="E37" s="9"/>
      <c r="F37" s="9"/>
      <c r="G37" s="9"/>
      <c r="H37" s="9"/>
      <c r="I37" s="12"/>
      <c r="J37" s="21"/>
      <c r="K37" s="21"/>
      <c r="L37" s="21"/>
      <c r="M37" s="21"/>
      <c r="O37" s="38"/>
      <c r="P37" s="38"/>
      <c r="Q37" s="38"/>
    </row>
    <row r="38" spans="1:18" s="18" customFormat="1" x14ac:dyDescent="0.25">
      <c r="A38" s="75" t="s">
        <v>51</v>
      </c>
      <c r="B38" s="75"/>
      <c r="C38" s="50" t="s">
        <v>6</v>
      </c>
      <c r="D38" s="50" t="s">
        <v>6</v>
      </c>
      <c r="E38" s="50"/>
      <c r="F38" s="50"/>
      <c r="G38" s="50"/>
      <c r="H38" s="50"/>
      <c r="I38" s="50"/>
      <c r="J38" s="75" t="s">
        <v>49</v>
      </c>
      <c r="K38" s="75"/>
      <c r="L38" s="76" t="s">
        <v>50</v>
      </c>
      <c r="M38" s="76"/>
      <c r="O38" s="38"/>
      <c r="P38" s="38"/>
      <c r="Q38" s="38"/>
    </row>
    <row r="39" spans="1:18" x14ac:dyDescent="0.25">
      <c r="A39" s="70"/>
      <c r="B39" s="70"/>
      <c r="C39" s="23"/>
      <c r="D39" s="23"/>
      <c r="E39" s="23"/>
      <c r="F39" s="24"/>
      <c r="G39" s="24"/>
      <c r="H39" s="25"/>
      <c r="I39" s="26"/>
      <c r="J39" s="26"/>
      <c r="K39" s="26"/>
      <c r="L39" s="26"/>
      <c r="M39" s="26"/>
    </row>
    <row r="40" spans="1:18" x14ac:dyDescent="0.25">
      <c r="A40" s="70"/>
      <c r="B40" s="70"/>
      <c r="C40" s="23"/>
      <c r="D40" s="23"/>
      <c r="E40" s="23"/>
      <c r="F40" s="24"/>
      <c r="G40" s="24"/>
      <c r="H40" s="27"/>
      <c r="I40" s="26"/>
      <c r="J40" s="26"/>
      <c r="K40" s="26"/>
      <c r="L40" s="26"/>
      <c r="M40" s="26"/>
    </row>
    <row r="41" spans="1:18" x14ac:dyDescent="0.25">
      <c r="A41" s="70"/>
      <c r="B41" s="70"/>
      <c r="C41" s="23"/>
      <c r="D41" s="23"/>
      <c r="E41" s="23"/>
      <c r="F41" s="24"/>
      <c r="G41" s="24"/>
      <c r="H41" s="28"/>
      <c r="I41" s="26"/>
      <c r="J41" s="26"/>
      <c r="K41" s="26"/>
      <c r="L41" s="26"/>
      <c r="M41" s="26"/>
    </row>
    <row r="42" spans="1:18" x14ac:dyDescent="0.25">
      <c r="A42" s="70"/>
      <c r="B42" s="70"/>
      <c r="C42" s="23"/>
      <c r="D42" s="23"/>
      <c r="E42" s="23"/>
      <c r="F42" s="24"/>
      <c r="G42" s="24"/>
      <c r="H42" s="27"/>
      <c r="I42" s="26"/>
      <c r="J42" s="26"/>
      <c r="K42" s="26"/>
      <c r="L42" s="26"/>
      <c r="M42" s="26"/>
    </row>
  </sheetData>
  <sheetProtection algorithmName="SHA-512" hashValue="/PCdfikNz7pymObj07nGF+rop+gQH6pIiTKeXWHIClRqFe28oyUnU38GeqmN3BBjcIRT8qZoHLk7HstShdXxMw==" saltValue="fQxx+oUKER/7Vqg5RY5dYQ==" spinCount="100000" sheet="1" objects="1" scenarios="1" selectLockedCells="1"/>
  <mergeCells count="52">
    <mergeCell ref="C1:L2"/>
    <mergeCell ref="D35:D36"/>
    <mergeCell ref="E35:E36"/>
    <mergeCell ref="J35:J36"/>
    <mergeCell ref="H26:I28"/>
    <mergeCell ref="I35:I36"/>
    <mergeCell ref="F35:F36"/>
    <mergeCell ref="H35:H36"/>
    <mergeCell ref="G35:G36"/>
    <mergeCell ref="B30:L30"/>
    <mergeCell ref="H24:I24"/>
    <mergeCell ref="H20:I20"/>
    <mergeCell ref="E20:F20"/>
    <mergeCell ref="E22:F24"/>
    <mergeCell ref="H7:L8"/>
    <mergeCell ref="I10:K11"/>
    <mergeCell ref="H12:L12"/>
    <mergeCell ref="C4:I4"/>
    <mergeCell ref="B20:C20"/>
    <mergeCell ref="H22:I22"/>
    <mergeCell ref="H23:I23"/>
    <mergeCell ref="K20:L21"/>
    <mergeCell ref="B15:L15"/>
    <mergeCell ref="B17:C17"/>
    <mergeCell ref="E17:F17"/>
    <mergeCell ref="H17:I17"/>
    <mergeCell ref="K17:L17"/>
    <mergeCell ref="K23:L24"/>
    <mergeCell ref="B7:F8"/>
    <mergeCell ref="H18:I18"/>
    <mergeCell ref="K35:L36"/>
    <mergeCell ref="A39:B42"/>
    <mergeCell ref="B35:C36"/>
    <mergeCell ref="A38:B38"/>
    <mergeCell ref="J38:K38"/>
    <mergeCell ref="L38:M38"/>
    <mergeCell ref="B34:C34"/>
    <mergeCell ref="K34:L34"/>
    <mergeCell ref="E26:F26"/>
    <mergeCell ref="E27:F27"/>
    <mergeCell ref="E25:F25"/>
    <mergeCell ref="K32:L33"/>
    <mergeCell ref="K26:L27"/>
    <mergeCell ref="B18:C18"/>
    <mergeCell ref="E18:F18"/>
    <mergeCell ref="K18:L18"/>
    <mergeCell ref="E21:F21"/>
    <mergeCell ref="D33:G33"/>
    <mergeCell ref="D32:G32"/>
    <mergeCell ref="B32:C33"/>
    <mergeCell ref="H32:I33"/>
    <mergeCell ref="J32:J33"/>
  </mergeCells>
  <dataValidations count="1">
    <dataValidation type="list" allowBlank="1" showInputMessage="1" showErrorMessage="1" sqref="H3">
      <formula1>"Luxembourg,Belgique"</formula1>
    </dataValidation>
  </dataValidations>
  <hyperlinks>
    <hyperlink ref="D38" r:id="rId1"/>
    <hyperlink ref="C38" r:id="rId2"/>
    <hyperlink ref="L38" r:id="rId3"/>
  </hyperlinks>
  <pageMargins left="0.7" right="0.7" top="0.75" bottom="0.75" header="0.3" footer="0.3"/>
  <pageSetup paperSize="9" scale="77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Etre confiant dans l'avenir ...</vt:lpstr>
      <vt:lpstr>'Etre confiant dans l''avenir ...'!Zone_d_impression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Docquier</dc:creator>
  <cp:lastModifiedBy>Thomas Denis</cp:lastModifiedBy>
  <cp:lastPrinted>2020-03-31T09:02:27Z</cp:lastPrinted>
  <dcterms:created xsi:type="dcterms:W3CDTF">2020-03-20T07:24:51Z</dcterms:created>
  <dcterms:modified xsi:type="dcterms:W3CDTF">2020-04-03T07:31:31Z</dcterms:modified>
</cp:coreProperties>
</file>